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9420" windowHeight="526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<sst xmlns="http://schemas.openxmlformats.org/spreadsheetml/2006/main" count="103" uniqueCount="103">
  <si>
    <t>Наименование показателя</t>
  </si>
  <si>
    <t>Общегосударственные вопросы</t>
  </si>
  <si>
    <t>Заработная плата</t>
  </si>
  <si>
    <t>Коммунальные услуги</t>
  </si>
  <si>
    <t>Увеличение стоимости основных средств</t>
  </si>
  <si>
    <t>Увеличение стоимости материальных запасов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</si>
  <si>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</si>
  <si>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</si>
  <si>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</si>
  <si>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</si>
  <si>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Обслуживание государственного и муниципального долга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</si>
  <si>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</si>
  <si>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</si>
  <si>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</si>
  <si>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</si>
  <si>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</si>
  <si>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Национальная экономика</t>
  </si>
  <si>
    <t>Сельское хозяйство и рыболовство</t>
  </si>
  <si>
    <t>Транспорт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</si>
  <si>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</si>
  <si>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</si>
  <si>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</si>
  <si>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</si>
  <si>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</si>
  <si>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</si>
  <si>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</si>
  <si>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</si>
  <si>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</si>
  <si>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>Культура</t>
  </si>
  <si>
    <t>Другие вопросы в области культуры, кинематографии, средств массовой информации</t>
  </si>
  <si>
    <t>Физическая культура и спорт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</si>
  <si>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</si>
  <si>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</si>
  <si>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</si>
  <si>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</si>
  <si>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</si>
  <si>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</si>
  <si>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Результат исполнения бюджета (дефицит "--", профицит "+")</t>
  </si>
  <si>
    <t>Налоговые и неналоговые доходы</t>
  </si>
  <si>
    <t>Налоги на совокупный доход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</si>
  <si>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</si>
  <si>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</si>
  <si>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</si>
  <si>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</si>
  <si>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продажи материальных и нематериальных активов</t>
  </si>
  <si>
    <t>Штарфы, санкции, возмещение ущерба</t>
  </si>
  <si>
    <t>Прочие неналоговые доходы</t>
  </si>
  <si>
    <t>ДОХОДЫ</t>
  </si>
  <si>
    <t>Налоги на прибыль, доходы</t>
  </si>
  <si>
    <t>ВСЕГО ДОХОДОВ</t>
  </si>
  <si>
    <t>Исполнено</t>
  </si>
  <si>
    <t>% испол-нения</t>
  </si>
  <si>
    <t>РАСХОДЫ</t>
  </si>
  <si>
    <t>ВСЕГО РАСХОДОВ</t>
  </si>
  <si>
    <t>Бюджетные кредиты от других бюджетов бюджетной  системы Российской Федерации</t>
  </si>
  <si>
    <t>Получение бюджетных кредитов от других  бюджетов бюджетной системы Российской  Федерации в валюте Российской Федерации</t>
  </si>
  <si>
    <t>Получение кредитов от других бюджетов  бюджетной системы Российской Федерации  бюджетами муниципальных районов в валюте  Российской Федерации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</si>
  <si>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</si>
  <si>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Погашение бюджетами муниципальных районов  кредитов от других бюджетов бюджетной системы  Российской Федерации в валюте Российской  Федерации</t>
  </si>
  <si>
    <t>Иные источники внутреннего финансирования  дефицитов бюджетов</t>
  </si>
  <si>
    <t>Возврат бюджетных кредитов, предоставленных  внутри страны в валюте Российской Федерации</t>
  </si>
  <si>
    <t>Возврат бюджетных кредитов, предоставленных юридическим лицам в валюте Российской Федерации</t>
  </si>
  <si>
    <t>Возврат бюджетных кредитов, предоставленных  юридическим лицам из бюджетов муниципальных  районов в валюте Российской Федерации</t>
  </si>
  <si>
    <t>Изменение остатков средств на счетах по учету  средств бюджета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</si>
  <si>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</si>
  <si>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</si>
  <si>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</si>
  <si>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муниципальных районов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</si>
  <si>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</si>
  <si>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</si>
  <si>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 бюджетов</t>
  </si>
  <si>
    <t>Уменьшение прочих остатков денежных средств  бюджетов муниципальных районов</t>
  </si>
  <si>
    <t>Начисления на оплату труда</t>
  </si>
  <si>
    <t>ИСТОЧНИКИ ВНУТРЕННЕГО ФИНАНСИРОВАНИЯ ДЕФИЦИТА  БЮДЖЕТА</t>
  </si>
  <si>
    <t>(тыс.рублей)</t>
  </si>
  <si>
    <t>Справочно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</si>
  <si>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</si>
  <si>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</si>
  <si>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Дорожное хозяйство (дорожные фонды)</t>
  </si>
  <si>
    <t>Здравоохранение</t>
  </si>
  <si>
    <t>Культура, кинематография</t>
  </si>
  <si>
    <t>Физическая культура</t>
  </si>
  <si>
    <t>Обслуживание государственного внутреннего и муниципального долга</t>
  </si>
  <si>
    <t>Межбюджетные трансферты общего характера бюджетам субъектов РФ и муниципальных образований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</si>
  <si>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</si>
  <si>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</si>
  <si>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Прочие межбюджетные трансферты общего характера</t>
  </si>
  <si>
    <t>Массовый спорт</t>
  </si>
  <si>
    <t>Безвозмездные поступления</t>
  </si>
  <si>
    <t>Налоги на товары (работы, услуги), реализуемые на территории Российской Федерации</t>
  </si>
  <si>
    <t>Налоги на имущество</t>
  </si>
  <si>
    <t>Доходы от оказания платных услуг (работ) и компенсации затрат государства</t>
  </si>
  <si>
    <t>Другие вопросы в области здравоохранения</t>
  </si>
  <si>
    <t xml:space="preserve">План, с учетом изменений </t>
  </si>
  <si>
    <t>Обеспечение проведения выборов и референдумов</t>
  </si>
  <si>
    <t>Судебная система</t>
  </si>
  <si>
    <t>Другие вопросы в области национальной безопасности и правоохранительной деятельности</t>
  </si>
  <si>
    <t>Охрана окружающей среды</t>
  </si>
  <si>
    <t>Другие вопросы в области охраны окружающей среды</t>
  </si>
  <si>
    <t>Дополнительное образование детей</t>
  </si>
  <si>
    <t xml:space="preserve">Молодежная политика </t>
  </si>
  <si>
    <t>Жилищное хозяйство</t>
  </si>
  <si>
    <t xml:space="preserve">Отчет об исполнении районного бюджета                                                                                                     
за 3 квартал 2017 года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</si>
</sst>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;[Red]0.00"/>
    <numFmt numFmtId="165" formatCode="0.0;[Red]0.0"/>
    <numFmt numFmtId="166" formatCode="0.0_ ;\-0.0\ "/>
    <numFmt numFmtId="167" formatCode="0.0"/>
    <numFmt numFmtId="168" formatCode="#,##0.00000"/>
    <numFmt numFmtId="169" formatCode="#,##0.00;[Red]#,##0.00"/>
  </numFmts>
  <fonts count="41"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2"/>
      <name val="Arial Cyr"/>
      <family val="0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165" fontId="2" fillId="0" borderId="10" xfId="0" applyNumberFormat="1" applyFont="1" applyBorder="1" applyAlignment="1">
      <alignment horizontal="center" vertical="center" wrapText="1"/>
    </xf>
    <xf numFmtId="165" fontId="0" fillId="0" borderId="0" xfId="0" applyNumberForma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4" fontId="2" fillId="0" borderId="10" xfId="0" applyNumberFormat="1" applyFont="1" applyBorder="1" applyAlignment="1">
      <alignment/>
    </xf>
    <xf numFmtId="165" fontId="2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165" fontId="1" fillId="0" borderId="0" xfId="0" applyNumberFormat="1" applyFont="1" applyAlignment="1">
      <alignment/>
    </xf>
    <xf numFmtId="165" fontId="1" fillId="0" borderId="0" xfId="0" applyNumberFormat="1" applyFont="1" applyAlignment="1">
      <alignment horizontal="right"/>
    </xf>
    <xf numFmtId="4" fontId="0" fillId="0" borderId="10" xfId="0" applyNumberFormat="1" applyFont="1" applyBorder="1" applyAlignment="1">
      <alignment/>
    </xf>
    <xf numFmtId="165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0" xfId="0" applyFont="1" applyAlignment="1">
      <alignment/>
    </xf>
    <xf numFmtId="165" fontId="0" fillId="0" borderId="11" xfId="0" applyNumberFormat="1" applyFont="1" applyBorder="1" applyAlignment="1">
      <alignment/>
    </xf>
    <xf numFmtId="0" fontId="0" fillId="0" borderId="0" xfId="0" applyFont="1" applyAlignment="1">
      <alignment wrapText="1"/>
    </xf>
    <xf numFmtId="165" fontId="0" fillId="0" borderId="0" xfId="0" applyNumberFormat="1" applyFont="1" applyAlignment="1">
      <alignment/>
    </xf>
    <xf numFmtId="2" fontId="2" fillId="0" borderId="0" xfId="0" applyNumberFormat="1" applyFont="1" applyAlignment="1">
      <alignment horizontal="center" vertical="center" wrapText="1"/>
    </xf>
    <xf numFmtId="2" fontId="0" fillId="0" borderId="10" xfId="0" applyNumberFormat="1" applyFont="1" applyBorder="1" applyAlignment="1">
      <alignment/>
    </xf>
    <xf numFmtId="165" fontId="2" fillId="0" borderId="10" xfId="0" applyNumberFormat="1" applyFont="1" applyFill="1" applyBorder="1" applyAlignment="1">
      <alignment/>
    </xf>
    <xf numFmtId="0" fontId="0" fillId="0" borderId="10" xfId="0" applyBorder="1" applyAlignment="1">
      <alignment wrapText="1"/>
    </xf>
    <xf numFmtId="169" fontId="0" fillId="0" borderId="10" xfId="0" applyNumberFormat="1" applyFont="1" applyBorder="1" applyAlignment="1">
      <alignment/>
    </xf>
    <xf numFmtId="164" fontId="2" fillId="0" borderId="10" xfId="0" applyNumberFormat="1" applyFont="1" applyBorder="1" applyAlignment="1">
      <alignment horizontal="right" vertical="center" wrapText="1"/>
    </xf>
    <xf numFmtId="0" fontId="0" fillId="0" borderId="10" xfId="0" applyBorder="1" applyAlignment="1">
      <alignment horizontal="left" vertical="center" wrapText="1"/>
    </xf>
    <xf numFmtId="169" fontId="0" fillId="0" borderId="10" xfId="0" applyNumberFormat="1" applyFont="1" applyBorder="1" applyAlignment="1">
      <alignment horizontal="right" vertical="center" wrapText="1"/>
    </xf>
    <xf numFmtId="169" fontId="2" fillId="0" borderId="10" xfId="0" applyNumberFormat="1" applyFont="1" applyBorder="1" applyAlignment="1">
      <alignment horizontal="right" vertical="center" wrapText="1"/>
    </xf>
    <xf numFmtId="167" fontId="2" fillId="0" borderId="10" xfId="0" applyNumberFormat="1" applyFont="1" applyBorder="1" applyAlignment="1">
      <alignment/>
    </xf>
    <xf numFmtId="0" fontId="0" fillId="0" borderId="10" xfId="0" applyFont="1" applyBorder="1" applyAlignment="1">
      <alignment wrapText="1"/>
    </xf>
    <xf numFmtId="4" fontId="0" fillId="0" borderId="10" xfId="0" applyNumberFormat="1" applyFont="1" applyBorder="1" applyAlignment="1">
      <alignment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3" fillId="0" borderId="0" xfId="0" applyFont="1" applyAlignment="1">
      <alignment horizontal="center" wrapText="1"/>
    </xf>
    <xf numFmtId="0" fontId="6" fillId="0" borderId="0" xfId="0" applyFont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04"/>
  <sheetViews>
    <sheetView tabSelected="1" zoomScalePageLayoutView="0" workbookViewId="0" topLeftCell="A1">
      <selection activeCell="A3" sqref="A3"/>
    </sheetView>
  </sheetViews>
  <sheetFormatPr defaultColWidth="9.140625" defaultRowHeight="12"/>
  <cols>
    <col min="1" max="1" width="83.8515625" style="4" customWidth="1"/>
    <col min="2" max="2" width="16.8515625" style="1" customWidth="1"/>
    <col min="3" max="3" width="16.421875" style="1" customWidth="1"/>
    <col min="4" max="4" width="11.140625" style="6" customWidth="1"/>
    <col min="5" max="5" width="11.7109375" style="0" bestFit="1" customWidth="1"/>
  </cols>
  <sheetData>
    <row r="1" spans="1:4" s="1" customFormat="1" ht="58.5" customHeight="1">
      <c r="A1" s="4"/>
      <c r="B1" s="46"/>
      <c r="C1" s="46"/>
      <c r="D1" s="46"/>
    </row>
    <row r="2" spans="1:4" s="1" customFormat="1" ht="45.75" customHeight="1">
      <c r="A2" s="45" t="s">
        <v>102</v>
      </c>
      <c r="B2" s="45"/>
      <c r="C2" s="45"/>
      <c r="D2" s="45"/>
    </row>
    <row r="3" spans="1:4" s="1" customFormat="1" ht="21" customHeight="1">
      <c r="A3" s="4"/>
      <c r="D3" s="19" t="s">
        <v>74</v>
      </c>
    </row>
    <row r="4" spans="1:4" s="2" customFormat="1" ht="47.25" customHeight="1">
      <c r="A4" s="3" t="s">
        <v>0</v>
      </c>
      <c r="B4" s="3" t="s">
        <v>93</v>
      </c>
      <c r="C4" s="3" t="s">
        <v>50</v>
      </c>
      <c r="D4" s="5" t="s">
        <v>51</v>
      </c>
    </row>
    <row r="5" spans="1:4" s="11" customFormat="1" ht="12.75" customHeight="1">
      <c r="A5" s="7">
        <v>1</v>
      </c>
      <c r="B5" s="7">
        <v>2</v>
      </c>
      <c r="C5" s="7">
        <v>3</v>
      </c>
      <c r="D5" s="10">
        <v>4</v>
      </c>
    </row>
    <row r="6" spans="1:4" s="2" customFormat="1" ht="15" customHeight="1">
      <c r="A6" s="39" t="s">
        <v>47</v>
      </c>
      <c r="B6" s="40"/>
      <c r="C6" s="40"/>
      <c r="D6" s="41"/>
    </row>
    <row r="7" spans="1:4" s="2" customFormat="1" ht="15" customHeight="1">
      <c r="A7" s="9" t="s">
        <v>38</v>
      </c>
      <c r="B7" s="35">
        <f>B8+B9+B10+B11+B12+B13+B14+B15+B16+B17+B18+B19</f>
        <v>22306.65</v>
      </c>
      <c r="C7" s="35">
        <f>C8+C9+C10+C11+C12+C13+C14+C15+C16+C17+C18+C19</f>
        <v>14972.300000000001</v>
      </c>
      <c r="D7" s="32">
        <f>C7*100/B7</f>
        <v>67.12034303671774</v>
      </c>
    </row>
    <row r="8" spans="1:4" s="2" customFormat="1" ht="15" customHeight="1">
      <c r="A8" s="8" t="s">
        <v>48</v>
      </c>
      <c r="B8" s="34">
        <v>13370.14</v>
      </c>
      <c r="C8" s="34">
        <v>8947.4</v>
      </c>
      <c r="D8" s="32">
        <f>C8*100/B8</f>
        <v>66.92076522758924</v>
      </c>
    </row>
    <row r="9" spans="1:4" s="2" customFormat="1" ht="15" customHeight="1">
      <c r="A9" s="33" t="s">
        <v>89</v>
      </c>
      <c r="B9" s="34">
        <v>73.3</v>
      </c>
      <c r="C9" s="34">
        <v>48.69</v>
      </c>
      <c r="D9" s="32">
        <f>C9*100/B9</f>
        <v>66.42564802182811</v>
      </c>
    </row>
    <row r="10" spans="1:4" s="2" customFormat="1" ht="15" customHeight="1">
      <c r="A10" s="8" t="s">
        <v>39</v>
      </c>
      <c r="B10" s="34">
        <v>4025.01</v>
      </c>
      <c r="C10" s="34">
        <v>2830.23</v>
      </c>
      <c r="D10" s="32">
        <f>C10*100/B10</f>
        <v>70.31609859354386</v>
      </c>
    </row>
    <row r="11" spans="1:4" s="2" customFormat="1" ht="15" customHeight="1">
      <c r="A11" s="33" t="s">
        <v>90</v>
      </c>
      <c r="B11" s="34">
        <v>0</v>
      </c>
      <c r="C11" s="34">
        <v>0</v>
      </c>
      <c r="D11" s="32">
        <v>0</v>
      </c>
    </row>
    <row r="12" spans="1:5" s="2" customFormat="1" ht="15" customHeight="1">
      <c r="A12" s="8" t="s">
        <v>40</v>
      </c>
      <c r="B12" s="34">
        <v>673.9</v>
      </c>
      <c r="C12" s="34">
        <v>363.44</v>
      </c>
      <c r="D12" s="32">
        <f>C12*100/B12</f>
        <v>53.93085027452145</v>
      </c>
      <c r="E12" s="27"/>
    </row>
    <row r="13" spans="1:4" s="2" customFormat="1" ht="27.75" customHeight="1">
      <c r="A13" s="8" t="s">
        <v>41</v>
      </c>
      <c r="B13" s="34">
        <v>3.24</v>
      </c>
      <c r="C13" s="34">
        <v>3.24</v>
      </c>
      <c r="D13" s="32">
        <v>0</v>
      </c>
    </row>
    <row r="14" spans="1:4" s="2" customFormat="1" ht="27.75" customHeight="1">
      <c r="A14" s="8" t="s">
        <v>42</v>
      </c>
      <c r="B14" s="34">
        <v>2187.68</v>
      </c>
      <c r="C14" s="34">
        <v>1136.85</v>
      </c>
      <c r="D14" s="32">
        <f aca="true" t="shared" si="0" ref="D14:D21">C14*100/B14</f>
        <v>51.96600965406275</v>
      </c>
    </row>
    <row r="15" spans="1:4" s="2" customFormat="1" ht="15" customHeight="1">
      <c r="A15" s="8" t="s">
        <v>43</v>
      </c>
      <c r="B15" s="34">
        <v>167.4</v>
      </c>
      <c r="C15" s="34">
        <v>120.4</v>
      </c>
      <c r="D15" s="32">
        <f t="shared" si="0"/>
        <v>71.92353643966547</v>
      </c>
    </row>
    <row r="16" spans="1:4" s="2" customFormat="1" ht="15" customHeight="1">
      <c r="A16" s="33" t="s">
        <v>91</v>
      </c>
      <c r="B16" s="34">
        <v>306.8</v>
      </c>
      <c r="C16" s="34">
        <v>154.09</v>
      </c>
      <c r="D16" s="32">
        <f t="shared" si="0"/>
        <v>50.22490221642764</v>
      </c>
    </row>
    <row r="17" spans="1:4" s="2" customFormat="1" ht="15" customHeight="1">
      <c r="A17" s="8" t="s">
        <v>44</v>
      </c>
      <c r="B17" s="34">
        <v>1119.18</v>
      </c>
      <c r="C17" s="34">
        <v>1082</v>
      </c>
      <c r="D17" s="32">
        <f t="shared" si="0"/>
        <v>96.6779249093086</v>
      </c>
    </row>
    <row r="18" spans="1:4" s="2" customFormat="1" ht="15" customHeight="1">
      <c r="A18" s="8" t="s">
        <v>45</v>
      </c>
      <c r="B18" s="34">
        <v>380</v>
      </c>
      <c r="C18" s="34">
        <v>262.78</v>
      </c>
      <c r="D18" s="32">
        <f t="shared" si="0"/>
        <v>69.15263157894736</v>
      </c>
    </row>
    <row r="19" spans="1:4" s="2" customFormat="1" ht="15" customHeight="1">
      <c r="A19" s="8" t="s">
        <v>46</v>
      </c>
      <c r="B19" s="34">
        <v>0</v>
      </c>
      <c r="C19" s="34">
        <v>23.18</v>
      </c>
      <c r="D19" s="32">
        <v>0</v>
      </c>
    </row>
    <row r="20" spans="1:4" s="2" customFormat="1" ht="15" customHeight="1">
      <c r="A20" s="9" t="s">
        <v>88</v>
      </c>
      <c r="B20" s="35">
        <v>402603.56</v>
      </c>
      <c r="C20" s="35">
        <v>275412.2</v>
      </c>
      <c r="D20" s="32">
        <f t="shared" si="0"/>
        <v>68.40779053220493</v>
      </c>
    </row>
    <row r="21" spans="1:4" s="2" customFormat="1" ht="15" customHeight="1">
      <c r="A21" s="9" t="s">
        <v>49</v>
      </c>
      <c r="B21" s="35">
        <f>B7+B20</f>
        <v>424910.21</v>
      </c>
      <c r="C21" s="35">
        <f>C7+C20</f>
        <v>290384.5</v>
      </c>
      <c r="D21" s="32">
        <f t="shared" si="0"/>
        <v>68.34020298076622</v>
      </c>
    </row>
    <row r="22" spans="1:4" ht="15" customHeight="1">
      <c r="A22" s="42" t="s">
        <v>52</v>
      </c>
      <c r="B22" s="43"/>
      <c r="C22" s="43"/>
      <c r="D22" s="44"/>
    </row>
    <row r="23" spans="1:4" ht="15" customHeight="1">
      <c r="A23" s="12" t="s">
        <v>1</v>
      </c>
      <c r="B23" s="13">
        <f>B24+B25+B26+B28+B30+B31+B29+B27</f>
        <v>30933.82</v>
      </c>
      <c r="C23" s="13">
        <f>C24+C25+C26+C28+C30+C31+C29+C27</f>
        <v>21891</v>
      </c>
      <c r="D23" s="14">
        <f aca="true" t="shared" si="1" ref="D23:D35">C23*100/B23</f>
        <v>70.76720560215324</v>
      </c>
    </row>
    <row r="24" spans="1:4" ht="27.75" customHeight="1">
      <c r="A24" s="8" t="s">
        <v>6</v>
      </c>
      <c r="B24" s="20">
        <v>1100.5</v>
      </c>
      <c r="C24" s="20">
        <v>777.65</v>
      </c>
      <c r="D24" s="21">
        <f t="shared" si="1"/>
        <v>70.66333484779646</v>
      </c>
    </row>
    <row r="25" spans="1:4" ht="27.75" customHeight="1">
      <c r="A25" s="22" t="s">
        <v>7</v>
      </c>
      <c r="B25" s="20">
        <v>1201.18</v>
      </c>
      <c r="C25" s="20">
        <v>825.47</v>
      </c>
      <c r="D25" s="21">
        <f t="shared" si="1"/>
        <v>68.7215904360712</v>
      </c>
    </row>
    <row r="26" spans="1:4" ht="27.75" customHeight="1">
      <c r="A26" s="22" t="s">
        <v>8</v>
      </c>
      <c r="B26" s="20">
        <v>19962.74</v>
      </c>
      <c r="C26" s="20">
        <v>14396.68</v>
      </c>
      <c r="D26" s="21">
        <f t="shared" si="1"/>
        <v>72.1177553782697</v>
      </c>
    </row>
    <row r="27" spans="1:4" ht="14.25" customHeight="1">
      <c r="A27" s="30" t="s">
        <v>95</v>
      </c>
      <c r="B27" s="20">
        <v>0</v>
      </c>
      <c r="C27" s="20">
        <v>0</v>
      </c>
      <c r="D27" s="21">
        <v>0</v>
      </c>
    </row>
    <row r="28" spans="1:4" ht="27.75" customHeight="1">
      <c r="A28" s="22" t="s">
        <v>9</v>
      </c>
      <c r="B28" s="20">
        <v>5572.3</v>
      </c>
      <c r="C28" s="20">
        <v>4216.27</v>
      </c>
      <c r="D28" s="21">
        <f t="shared" si="1"/>
        <v>75.6648062738905</v>
      </c>
    </row>
    <row r="29" spans="1:4" ht="18" customHeight="1">
      <c r="A29" s="30" t="s">
        <v>94</v>
      </c>
      <c r="B29" s="20">
        <v>0</v>
      </c>
      <c r="C29" s="20">
        <v>0</v>
      </c>
      <c r="D29" s="21">
        <v>0</v>
      </c>
    </row>
    <row r="30" spans="1:4" ht="15" customHeight="1">
      <c r="A30" s="22" t="s">
        <v>11</v>
      </c>
      <c r="B30" s="20">
        <v>80</v>
      </c>
      <c r="C30" s="20">
        <v>0</v>
      </c>
      <c r="D30" s="21">
        <f t="shared" si="1"/>
        <v>0</v>
      </c>
    </row>
    <row r="31" spans="1:4" ht="15" customHeight="1">
      <c r="A31" s="22" t="s">
        <v>12</v>
      </c>
      <c r="B31" s="20">
        <v>3017.1</v>
      </c>
      <c r="C31" s="20">
        <v>1674.93</v>
      </c>
      <c r="D31" s="21">
        <f t="shared" si="1"/>
        <v>55.5145669682808</v>
      </c>
    </row>
    <row r="32" spans="1:4" ht="15" customHeight="1">
      <c r="A32" s="12" t="s">
        <v>13</v>
      </c>
      <c r="B32" s="13">
        <f>B33</f>
        <v>684.4</v>
      </c>
      <c r="C32" s="13">
        <f>C33</f>
        <v>513.3</v>
      </c>
      <c r="D32" s="14">
        <f t="shared" si="1"/>
        <v>74.99999999999999</v>
      </c>
    </row>
    <row r="33" spans="1:4" ht="15" customHeight="1">
      <c r="A33" s="22" t="s">
        <v>14</v>
      </c>
      <c r="B33" s="20">
        <v>684.4</v>
      </c>
      <c r="C33" s="20">
        <v>513.3</v>
      </c>
      <c r="D33" s="21">
        <f t="shared" si="1"/>
        <v>74.99999999999999</v>
      </c>
    </row>
    <row r="34" spans="1:4" ht="15" customHeight="1">
      <c r="A34" s="12" t="s">
        <v>15</v>
      </c>
      <c r="B34" s="13">
        <f>B35+B36+B37</f>
        <v>3760.91</v>
      </c>
      <c r="C34" s="13">
        <f>C35+C36+C37</f>
        <v>2410.79</v>
      </c>
      <c r="D34" s="14">
        <f t="shared" si="1"/>
        <v>64.10124145486066</v>
      </c>
    </row>
    <row r="35" spans="1:4" ht="27.75" customHeight="1">
      <c r="A35" s="22" t="s">
        <v>76</v>
      </c>
      <c r="B35" s="20">
        <v>3587.81</v>
      </c>
      <c r="C35" s="20">
        <v>2242.69</v>
      </c>
      <c r="D35" s="21">
        <f t="shared" si="1"/>
        <v>62.50860552816342</v>
      </c>
    </row>
    <row r="36" spans="1:4" ht="15" customHeight="1">
      <c r="A36" s="22" t="s">
        <v>77</v>
      </c>
      <c r="B36" s="20">
        <v>163.1</v>
      </c>
      <c r="C36" s="20">
        <v>163.1</v>
      </c>
      <c r="D36" s="21">
        <v>0</v>
      </c>
    </row>
    <row r="37" spans="1:4" ht="15" customHeight="1">
      <c r="A37" s="37" t="s">
        <v>96</v>
      </c>
      <c r="B37" s="20">
        <v>10</v>
      </c>
      <c r="C37" s="20">
        <v>5</v>
      </c>
      <c r="D37" s="21">
        <v>0</v>
      </c>
    </row>
    <row r="38" spans="1:4" ht="15" customHeight="1">
      <c r="A38" s="12" t="s">
        <v>16</v>
      </c>
      <c r="B38" s="13">
        <f>B39+B40+B41+B42</f>
        <v>22758.8</v>
      </c>
      <c r="C38" s="13">
        <f>C39+C40+C41+C42</f>
        <v>10441.43</v>
      </c>
      <c r="D38" s="14">
        <f>C38*100/B38</f>
        <v>45.878649137915886</v>
      </c>
    </row>
    <row r="39" spans="1:4" ht="15" customHeight="1">
      <c r="A39" s="22" t="s">
        <v>17</v>
      </c>
      <c r="B39" s="20">
        <v>1912.1</v>
      </c>
      <c r="C39" s="20">
        <v>1424.89</v>
      </c>
      <c r="D39" s="21">
        <f>C39*100/B39</f>
        <v>74.51963809424194</v>
      </c>
    </row>
    <row r="40" spans="1:4" ht="15" customHeight="1">
      <c r="A40" s="22" t="s">
        <v>18</v>
      </c>
      <c r="B40" s="20">
        <v>6189</v>
      </c>
      <c r="C40" s="20">
        <v>4142.35</v>
      </c>
      <c r="D40" s="21">
        <f>C40*100/B40</f>
        <v>66.93084504766522</v>
      </c>
    </row>
    <row r="41" spans="1:4" ht="15" customHeight="1">
      <c r="A41" s="22" t="s">
        <v>78</v>
      </c>
      <c r="B41" s="20">
        <v>8852.63</v>
      </c>
      <c r="C41" s="20">
        <v>4874.19</v>
      </c>
      <c r="D41" s="21">
        <f>C41*100/B41</f>
        <v>55.05923098559411</v>
      </c>
    </row>
    <row r="42" spans="1:4" ht="15" customHeight="1">
      <c r="A42" s="22" t="s">
        <v>19</v>
      </c>
      <c r="B42" s="20">
        <v>5805.07</v>
      </c>
      <c r="C42" s="20">
        <v>0</v>
      </c>
      <c r="D42" s="21">
        <f>C42*100/B42</f>
        <v>0</v>
      </c>
    </row>
    <row r="43" spans="1:4" ht="15" customHeight="1">
      <c r="A43" s="12" t="s">
        <v>20</v>
      </c>
      <c r="B43" s="13">
        <f>B45+B46+B47+B44</f>
        <v>8896.15</v>
      </c>
      <c r="C43" s="13">
        <f>C45+C46+C47+C44</f>
        <v>5598.09</v>
      </c>
      <c r="D43" s="13">
        <f>D45+D46+D47</f>
        <v>91.03218773308852</v>
      </c>
    </row>
    <row r="44" spans="1:4" ht="15" customHeight="1">
      <c r="A44" s="37" t="s">
        <v>101</v>
      </c>
      <c r="B44" s="38">
        <v>2284</v>
      </c>
      <c r="C44" s="38">
        <v>0</v>
      </c>
      <c r="D44" s="21">
        <f>C44*100/B44</f>
        <v>0</v>
      </c>
    </row>
    <row r="45" spans="1:4" ht="15" customHeight="1">
      <c r="A45" s="22" t="s">
        <v>21</v>
      </c>
      <c r="B45" s="20">
        <v>1742.9</v>
      </c>
      <c r="C45" s="20">
        <v>1586.6</v>
      </c>
      <c r="D45" s="21">
        <f>C45*100/B45</f>
        <v>91.03218773308852</v>
      </c>
    </row>
    <row r="46" spans="1:4" ht="15" customHeight="1">
      <c r="A46" s="30" t="s">
        <v>22</v>
      </c>
      <c r="B46" s="20">
        <v>777.76</v>
      </c>
      <c r="C46" s="20">
        <v>750.13</v>
      </c>
      <c r="D46" s="21">
        <v>0</v>
      </c>
    </row>
    <row r="47" spans="1:4" ht="15" customHeight="1">
      <c r="A47" s="30" t="s">
        <v>23</v>
      </c>
      <c r="B47" s="20">
        <v>4091.49</v>
      </c>
      <c r="C47" s="20">
        <v>3261.36</v>
      </c>
      <c r="D47" s="21">
        <v>0</v>
      </c>
    </row>
    <row r="48" spans="1:4" ht="15" customHeight="1">
      <c r="A48" s="12" t="s">
        <v>97</v>
      </c>
      <c r="B48" s="13">
        <f>B49</f>
        <v>3.5</v>
      </c>
      <c r="C48" s="13">
        <f>C49</f>
        <v>2.58</v>
      </c>
      <c r="D48" s="14">
        <v>0</v>
      </c>
    </row>
    <row r="49" spans="1:4" ht="15" customHeight="1">
      <c r="A49" s="30" t="s">
        <v>98</v>
      </c>
      <c r="B49" s="20">
        <v>3.5</v>
      </c>
      <c r="C49" s="20">
        <v>2.58</v>
      </c>
      <c r="D49" s="21">
        <v>0</v>
      </c>
    </row>
    <row r="50" spans="1:4" ht="15" customHeight="1">
      <c r="A50" s="12" t="s">
        <v>24</v>
      </c>
      <c r="B50" s="13">
        <f>B51+B52+B54+B55+B53</f>
        <v>230929.6</v>
      </c>
      <c r="C50" s="13">
        <f>C51+C52+C54+C55+C53</f>
        <v>162298.11</v>
      </c>
      <c r="D50" s="14">
        <f aca="true" t="shared" si="2" ref="D50:D68">C50*100/B50</f>
        <v>70.28034084846637</v>
      </c>
    </row>
    <row r="51" spans="1:4" ht="15" customHeight="1">
      <c r="A51" s="22" t="s">
        <v>25</v>
      </c>
      <c r="B51" s="20">
        <v>33634.78</v>
      </c>
      <c r="C51" s="20">
        <v>25665.38</v>
      </c>
      <c r="D51" s="21">
        <f t="shared" si="2"/>
        <v>76.30607365352175</v>
      </c>
    </row>
    <row r="52" spans="1:4" ht="15" customHeight="1">
      <c r="A52" s="30" t="s">
        <v>26</v>
      </c>
      <c r="B52" s="20">
        <v>163571.76</v>
      </c>
      <c r="C52" s="20">
        <v>112243.34</v>
      </c>
      <c r="D52" s="21">
        <f t="shared" si="2"/>
        <v>68.62024349435379</v>
      </c>
    </row>
    <row r="53" spans="1:4" ht="15" customHeight="1">
      <c r="A53" s="30" t="s">
        <v>99</v>
      </c>
      <c r="B53" s="20">
        <v>10736.6</v>
      </c>
      <c r="C53" s="20">
        <v>7335.84</v>
      </c>
      <c r="D53" s="21">
        <f t="shared" si="2"/>
        <v>68.32554067395637</v>
      </c>
    </row>
    <row r="54" spans="1:4" ht="15" customHeight="1">
      <c r="A54" s="37" t="s">
        <v>100</v>
      </c>
      <c r="B54" s="20">
        <v>3522.94</v>
      </c>
      <c r="C54" s="20">
        <v>2856.09</v>
      </c>
      <c r="D54" s="21">
        <f t="shared" si="2"/>
        <v>81.07120757094927</v>
      </c>
    </row>
    <row r="55" spans="1:4" ht="15" customHeight="1">
      <c r="A55" s="22" t="s">
        <v>27</v>
      </c>
      <c r="B55" s="20">
        <v>19463.52</v>
      </c>
      <c r="C55" s="20">
        <v>14197.46</v>
      </c>
      <c r="D55" s="21">
        <f t="shared" si="2"/>
        <v>72.9439484738629</v>
      </c>
    </row>
    <row r="56" spans="1:4" ht="15" customHeight="1">
      <c r="A56" s="12" t="s">
        <v>80</v>
      </c>
      <c r="B56" s="13">
        <f>B57+B58</f>
        <v>48704.5</v>
      </c>
      <c r="C56" s="13">
        <f>C57+C58</f>
        <v>27404.550000000003</v>
      </c>
      <c r="D56" s="14">
        <f t="shared" si="2"/>
        <v>56.26697738401997</v>
      </c>
    </row>
    <row r="57" spans="1:4" ht="15" customHeight="1">
      <c r="A57" s="22" t="s">
        <v>28</v>
      </c>
      <c r="B57" s="20">
        <v>41301.4</v>
      </c>
      <c r="C57" s="20">
        <v>23298.81</v>
      </c>
      <c r="D57" s="21">
        <f t="shared" si="2"/>
        <v>56.411671275065736</v>
      </c>
    </row>
    <row r="58" spans="1:4" ht="15" customHeight="1">
      <c r="A58" s="22" t="s">
        <v>29</v>
      </c>
      <c r="B58" s="20">
        <v>7403.1</v>
      </c>
      <c r="C58" s="20">
        <v>4105.74</v>
      </c>
      <c r="D58" s="21">
        <f t="shared" si="2"/>
        <v>55.45973983871621</v>
      </c>
    </row>
    <row r="59" spans="1:4" ht="15" customHeight="1">
      <c r="A59" s="12" t="s">
        <v>79</v>
      </c>
      <c r="B59" s="13">
        <f>B60</f>
        <v>89.6</v>
      </c>
      <c r="C59" s="13">
        <f>C60</f>
        <v>78.84</v>
      </c>
      <c r="D59" s="14">
        <f t="shared" si="2"/>
        <v>87.99107142857143</v>
      </c>
    </row>
    <row r="60" spans="1:4" ht="15" customHeight="1">
      <c r="A60" s="30" t="s">
        <v>92</v>
      </c>
      <c r="B60" s="20">
        <v>89.6</v>
      </c>
      <c r="C60" s="20">
        <v>78.84</v>
      </c>
      <c r="D60" s="21">
        <f t="shared" si="2"/>
        <v>87.99107142857143</v>
      </c>
    </row>
    <row r="61" spans="1:4" ht="15" customHeight="1">
      <c r="A61" s="12" t="s">
        <v>31</v>
      </c>
      <c r="B61" s="13">
        <f>B62+B63+B64+B65+B66</f>
        <v>26996.449999999997</v>
      </c>
      <c r="C61" s="13">
        <f>C62+C63+C64+C65+C66</f>
        <v>17278.370000000003</v>
      </c>
      <c r="D61" s="14">
        <f t="shared" si="2"/>
        <v>64.00237809045265</v>
      </c>
    </row>
    <row r="62" spans="1:4" ht="15" customHeight="1">
      <c r="A62" s="22" t="s">
        <v>32</v>
      </c>
      <c r="B62" s="20">
        <v>441.27</v>
      </c>
      <c r="C62" s="20">
        <v>441.27</v>
      </c>
      <c r="D62" s="21">
        <f t="shared" si="2"/>
        <v>100</v>
      </c>
    </row>
    <row r="63" spans="1:4" ht="15" customHeight="1">
      <c r="A63" s="22" t="s">
        <v>33</v>
      </c>
      <c r="B63" s="20">
        <v>14498.9</v>
      </c>
      <c r="C63" s="20">
        <v>10352.59</v>
      </c>
      <c r="D63" s="21">
        <f t="shared" si="2"/>
        <v>71.40258916193642</v>
      </c>
    </row>
    <row r="64" spans="1:4" ht="15" customHeight="1">
      <c r="A64" s="22" t="s">
        <v>34</v>
      </c>
      <c r="B64" s="20">
        <v>7538.18</v>
      </c>
      <c r="C64" s="20">
        <v>3386.79</v>
      </c>
      <c r="D64" s="21">
        <f t="shared" si="2"/>
        <v>44.92848406379259</v>
      </c>
    </row>
    <row r="65" spans="1:4" ht="15" customHeight="1">
      <c r="A65" s="22" t="s">
        <v>35</v>
      </c>
      <c r="B65" s="20">
        <v>1628.8</v>
      </c>
      <c r="C65" s="20">
        <v>1040.66</v>
      </c>
      <c r="D65" s="21">
        <f t="shared" si="2"/>
        <v>63.891208251473486</v>
      </c>
    </row>
    <row r="66" spans="1:4" ht="15" customHeight="1">
      <c r="A66" s="22" t="s">
        <v>36</v>
      </c>
      <c r="B66" s="20">
        <v>2889.3</v>
      </c>
      <c r="C66" s="20">
        <v>2057.06</v>
      </c>
      <c r="D66" s="21">
        <f t="shared" si="2"/>
        <v>71.19579136815145</v>
      </c>
    </row>
    <row r="67" spans="1:4" ht="15" customHeight="1">
      <c r="A67" s="12" t="s">
        <v>30</v>
      </c>
      <c r="B67" s="13">
        <f>B68+B69</f>
        <v>7698.81</v>
      </c>
      <c r="C67" s="13">
        <f>C68+C69</f>
        <v>4122.92</v>
      </c>
      <c r="D67" s="14">
        <f t="shared" si="2"/>
        <v>53.552691909528875</v>
      </c>
    </row>
    <row r="68" spans="1:4" ht="15" customHeight="1">
      <c r="A68" s="22" t="s">
        <v>81</v>
      </c>
      <c r="B68" s="20">
        <v>7698.81</v>
      </c>
      <c r="C68" s="20">
        <v>4122.92</v>
      </c>
      <c r="D68" s="21">
        <f t="shared" si="2"/>
        <v>53.552691909528875</v>
      </c>
    </row>
    <row r="69" spans="1:4" ht="15" customHeight="1">
      <c r="A69" s="22" t="s">
        <v>87</v>
      </c>
      <c r="B69" s="20">
        <v>0</v>
      </c>
      <c r="C69" s="20">
        <v>0</v>
      </c>
      <c r="D69" s="21">
        <v>0</v>
      </c>
    </row>
    <row r="70" spans="1:4" ht="15" customHeight="1">
      <c r="A70" s="12" t="s">
        <v>10</v>
      </c>
      <c r="B70" s="13">
        <f>B71</f>
        <v>0</v>
      </c>
      <c r="C70" s="13">
        <f>C71</f>
        <v>0</v>
      </c>
      <c r="D70" s="21">
        <v>0</v>
      </c>
    </row>
    <row r="71" spans="1:4" ht="15" customHeight="1">
      <c r="A71" s="30" t="s">
        <v>82</v>
      </c>
      <c r="B71" s="20">
        <v>0</v>
      </c>
      <c r="C71" s="20">
        <v>0</v>
      </c>
      <c r="D71" s="21">
        <v>0</v>
      </c>
    </row>
    <row r="72" spans="1:4" ht="27.75" customHeight="1">
      <c r="A72" s="12" t="s">
        <v>83</v>
      </c>
      <c r="B72" s="13">
        <f>B73+B74+B75</f>
        <v>44736.18</v>
      </c>
      <c r="C72" s="13">
        <f>C73+C74+C75</f>
        <v>33038.34</v>
      </c>
      <c r="D72" s="14">
        <f>C72*100/B72</f>
        <v>73.85150006102442</v>
      </c>
    </row>
    <row r="73" spans="1:4" ht="27.75" customHeight="1">
      <c r="A73" s="22" t="s">
        <v>84</v>
      </c>
      <c r="B73" s="20">
        <v>20744.31</v>
      </c>
      <c r="C73" s="20">
        <v>18206.05</v>
      </c>
      <c r="D73" s="21">
        <f>C73*100/B73</f>
        <v>87.76406638736115</v>
      </c>
    </row>
    <row r="74" spans="1:4" ht="15" customHeight="1">
      <c r="A74" s="22" t="s">
        <v>85</v>
      </c>
      <c r="B74" s="20">
        <v>0</v>
      </c>
      <c r="C74" s="20">
        <v>0</v>
      </c>
      <c r="D74" s="21">
        <v>0</v>
      </c>
    </row>
    <row r="75" spans="1:4" ht="15" customHeight="1">
      <c r="A75" s="22" t="s">
        <v>86</v>
      </c>
      <c r="B75" s="20">
        <v>23991.87</v>
      </c>
      <c r="C75" s="20">
        <v>14832.29</v>
      </c>
      <c r="D75" s="21">
        <f>C75*100/B75</f>
        <v>61.82215058684463</v>
      </c>
    </row>
    <row r="76" spans="1:4" ht="15" customHeight="1">
      <c r="A76" s="12" t="s">
        <v>53</v>
      </c>
      <c r="B76" s="13">
        <f>B23+B32+B34+B38+B43+B50+B56+B59+B61+B67+B70+B72+B48</f>
        <v>426192.72</v>
      </c>
      <c r="C76" s="13">
        <f>C23+C32+C34+C38+C43+C50+C56+C59+C61+C67+C70+C72+C48</f>
        <v>285078.32</v>
      </c>
      <c r="D76" s="14">
        <f>C76*100/B76</f>
        <v>66.88953297935264</v>
      </c>
    </row>
    <row r="77" spans="1:4" ht="15" customHeight="1">
      <c r="A77" s="12" t="s">
        <v>37</v>
      </c>
      <c r="B77" s="13">
        <f>B21-B76</f>
        <v>-1282.509999999951</v>
      </c>
      <c r="C77" s="13">
        <f>C21-C76</f>
        <v>5306.179999999993</v>
      </c>
      <c r="D77" s="36">
        <f>C77*100/B77</f>
        <v>-413.73400597267823</v>
      </c>
    </row>
    <row r="78" spans="1:4" s="15" customFormat="1" ht="15" customHeight="1">
      <c r="A78" s="12" t="s">
        <v>73</v>
      </c>
      <c r="B78" s="13">
        <f>B79+B84+B88</f>
        <v>1282.509999999951</v>
      </c>
      <c r="C78" s="13">
        <f>C79+C84+C88</f>
        <v>-5306.180000000014</v>
      </c>
      <c r="D78" s="29">
        <f>C78*100/B78</f>
        <v>-413.7340059726798</v>
      </c>
    </row>
    <row r="79" spans="1:4" ht="15" customHeight="1">
      <c r="A79" s="12" t="s">
        <v>54</v>
      </c>
      <c r="B79" s="20">
        <f>B80</f>
        <v>0</v>
      </c>
      <c r="C79" s="20">
        <v>0</v>
      </c>
      <c r="D79" s="21">
        <v>0</v>
      </c>
    </row>
    <row r="80" spans="1:4" ht="27.75" customHeight="1">
      <c r="A80" s="22" t="s">
        <v>55</v>
      </c>
      <c r="B80" s="20">
        <f>B81</f>
        <v>0</v>
      </c>
      <c r="C80" s="28">
        <v>0</v>
      </c>
      <c r="D80" s="21">
        <v>0</v>
      </c>
    </row>
    <row r="81" spans="1:4" ht="27.75" customHeight="1">
      <c r="A81" s="22" t="s">
        <v>56</v>
      </c>
      <c r="B81" s="20">
        <v>0</v>
      </c>
      <c r="C81" s="28">
        <v>0</v>
      </c>
      <c r="D81" s="21">
        <v>0</v>
      </c>
    </row>
    <row r="82" spans="1:4" ht="27.75" customHeight="1">
      <c r="A82" s="22" t="s">
        <v>57</v>
      </c>
      <c r="B82" s="20">
        <f>B83</f>
        <v>0</v>
      </c>
      <c r="C82" s="20">
        <v>0</v>
      </c>
      <c r="D82" s="21">
        <v>0</v>
      </c>
    </row>
    <row r="83" spans="1:4" ht="27.75" customHeight="1">
      <c r="A83" s="22" t="s">
        <v>58</v>
      </c>
      <c r="B83" s="20">
        <v>0</v>
      </c>
      <c r="C83" s="20">
        <v>0</v>
      </c>
      <c r="D83" s="21">
        <v>0</v>
      </c>
    </row>
    <row r="84" spans="1:4" ht="15" customHeight="1">
      <c r="A84" s="12" t="s">
        <v>59</v>
      </c>
      <c r="B84" s="28">
        <f aca="true" t="shared" si="3" ref="B84:C86">B85</f>
        <v>20</v>
      </c>
      <c r="C84" s="28">
        <f t="shared" si="3"/>
        <v>19.46</v>
      </c>
      <c r="D84" s="21">
        <v>0</v>
      </c>
    </row>
    <row r="85" spans="1:4" ht="27.75" customHeight="1">
      <c r="A85" s="22" t="s">
        <v>60</v>
      </c>
      <c r="B85" s="20">
        <f t="shared" si="3"/>
        <v>20</v>
      </c>
      <c r="C85" s="28">
        <f t="shared" si="3"/>
        <v>19.46</v>
      </c>
      <c r="D85" s="21">
        <v>0</v>
      </c>
    </row>
    <row r="86" spans="1:4" ht="27.75" customHeight="1">
      <c r="A86" s="22" t="s">
        <v>61</v>
      </c>
      <c r="B86" s="28">
        <f t="shared" si="3"/>
        <v>20</v>
      </c>
      <c r="C86" s="28">
        <f t="shared" si="3"/>
        <v>19.46</v>
      </c>
      <c r="D86" s="21">
        <v>0</v>
      </c>
    </row>
    <row r="87" spans="1:4" ht="27.75" customHeight="1">
      <c r="A87" s="22" t="s">
        <v>62</v>
      </c>
      <c r="B87" s="20">
        <v>20</v>
      </c>
      <c r="C87" s="28">
        <v>19.46</v>
      </c>
      <c r="D87" s="21">
        <v>0</v>
      </c>
    </row>
    <row r="88" spans="1:4" ht="15" customHeight="1">
      <c r="A88" s="12" t="s">
        <v>63</v>
      </c>
      <c r="B88" s="13">
        <f>B89+B93</f>
        <v>1262.509999999951</v>
      </c>
      <c r="C88" s="13">
        <f>C89+C93</f>
        <v>-5325.640000000014</v>
      </c>
      <c r="D88" s="36">
        <f aca="true" t="shared" si="4" ref="D88:D96">C88*100/B88</f>
        <v>-421.8295300631457</v>
      </c>
    </row>
    <row r="89" spans="1:4" ht="15" customHeight="1">
      <c r="A89" s="22" t="s">
        <v>64</v>
      </c>
      <c r="B89" s="20">
        <f aca="true" t="shared" si="5" ref="B89:C91">B90</f>
        <v>-424910.21</v>
      </c>
      <c r="C89" s="20">
        <f t="shared" si="5"/>
        <v>-290384.5</v>
      </c>
      <c r="D89" s="21">
        <f t="shared" si="4"/>
        <v>68.34020298076622</v>
      </c>
    </row>
    <row r="90" spans="1:4" ht="15" customHeight="1">
      <c r="A90" s="22" t="s">
        <v>65</v>
      </c>
      <c r="B90" s="20">
        <f t="shared" si="5"/>
        <v>-424910.21</v>
      </c>
      <c r="C90" s="20">
        <f t="shared" si="5"/>
        <v>-290384.5</v>
      </c>
      <c r="D90" s="21">
        <f t="shared" si="4"/>
        <v>68.34020298076622</v>
      </c>
    </row>
    <row r="91" spans="1:4" ht="15" customHeight="1">
      <c r="A91" s="22" t="s">
        <v>66</v>
      </c>
      <c r="B91" s="20">
        <f t="shared" si="5"/>
        <v>-424910.21</v>
      </c>
      <c r="C91" s="20">
        <f t="shared" si="5"/>
        <v>-290384.5</v>
      </c>
      <c r="D91" s="21">
        <f t="shared" si="4"/>
        <v>68.34020298076622</v>
      </c>
    </row>
    <row r="92" spans="1:4" ht="15" customHeight="1">
      <c r="A92" s="22" t="s">
        <v>67</v>
      </c>
      <c r="B92" s="20">
        <f>-B21</f>
        <v>-424910.21</v>
      </c>
      <c r="C92" s="20">
        <f>-C21</f>
        <v>-290384.5</v>
      </c>
      <c r="D92" s="21">
        <f t="shared" si="4"/>
        <v>68.34020298076622</v>
      </c>
    </row>
    <row r="93" spans="1:4" ht="15" customHeight="1">
      <c r="A93" s="22" t="s">
        <v>68</v>
      </c>
      <c r="B93" s="20">
        <f aca="true" t="shared" si="6" ref="B93:C95">B94</f>
        <v>426172.72</v>
      </c>
      <c r="C93" s="20">
        <f t="shared" si="6"/>
        <v>285058.86</v>
      </c>
      <c r="D93" s="21">
        <f t="shared" si="4"/>
        <v>66.88810583652563</v>
      </c>
    </row>
    <row r="94" spans="1:4" ht="15" customHeight="1">
      <c r="A94" s="22" t="s">
        <v>69</v>
      </c>
      <c r="B94" s="20">
        <f t="shared" si="6"/>
        <v>426172.72</v>
      </c>
      <c r="C94" s="20">
        <f t="shared" si="6"/>
        <v>285058.86</v>
      </c>
      <c r="D94" s="21">
        <f t="shared" si="4"/>
        <v>66.88810583652563</v>
      </c>
    </row>
    <row r="95" spans="1:4" ht="15" customHeight="1">
      <c r="A95" s="22" t="s">
        <v>70</v>
      </c>
      <c r="B95" s="20">
        <f t="shared" si="6"/>
        <v>426172.72</v>
      </c>
      <c r="C95" s="20">
        <f t="shared" si="6"/>
        <v>285058.86</v>
      </c>
      <c r="D95" s="21">
        <f t="shared" si="4"/>
        <v>66.88810583652563</v>
      </c>
    </row>
    <row r="96" spans="1:4" ht="15" customHeight="1">
      <c r="A96" s="22" t="s">
        <v>71</v>
      </c>
      <c r="B96" s="20">
        <f>B76-B81-B87</f>
        <v>426172.72</v>
      </c>
      <c r="C96" s="20">
        <f>C76-C87</f>
        <v>285058.86</v>
      </c>
      <c r="D96" s="24">
        <f t="shared" si="4"/>
        <v>66.88810583652563</v>
      </c>
    </row>
    <row r="97" spans="1:4" ht="15" customHeight="1">
      <c r="A97" s="42" t="s">
        <v>75</v>
      </c>
      <c r="B97" s="43"/>
      <c r="C97" s="43"/>
      <c r="D97" s="44"/>
    </row>
    <row r="98" spans="1:4" ht="15" customHeight="1">
      <c r="A98" s="22" t="s">
        <v>2</v>
      </c>
      <c r="B98" s="31">
        <f>23465.73+171260.97</f>
        <v>194726.7</v>
      </c>
      <c r="C98" s="31">
        <f>17645.12+118379.07</f>
        <v>136024.19</v>
      </c>
      <c r="D98" s="21">
        <f>C98*100/B98</f>
        <v>69.85389779624468</v>
      </c>
    </row>
    <row r="99" spans="1:4" ht="15" customHeight="1">
      <c r="A99" s="22" t="s">
        <v>72</v>
      </c>
      <c r="B99" s="31">
        <f>7022.47+51510.56</f>
        <v>58533.03</v>
      </c>
      <c r="C99" s="31">
        <f>5373.58+35990.27</f>
        <v>41363.85</v>
      </c>
      <c r="D99" s="21">
        <f>C99*100/B99</f>
        <v>70.6675359194629</v>
      </c>
    </row>
    <row r="100" spans="1:4" ht="15" customHeight="1">
      <c r="A100" s="22" t="s">
        <v>3</v>
      </c>
      <c r="B100" s="31">
        <v>45160</v>
      </c>
      <c r="C100" s="31">
        <v>30319</v>
      </c>
      <c r="D100" s="21">
        <f>C100*100/B100</f>
        <v>67.13684676705049</v>
      </c>
    </row>
    <row r="101" spans="1:4" ht="15" customHeight="1">
      <c r="A101" s="22" t="s">
        <v>4</v>
      </c>
      <c r="B101" s="31">
        <v>2102</v>
      </c>
      <c r="C101" s="31">
        <v>1547</v>
      </c>
      <c r="D101" s="21">
        <f>C101*100/B101</f>
        <v>73.5965746907707</v>
      </c>
    </row>
    <row r="102" spans="1:4" ht="15" customHeight="1">
      <c r="A102" s="22" t="s">
        <v>5</v>
      </c>
      <c r="B102" s="31">
        <v>16488</v>
      </c>
      <c r="C102" s="31">
        <v>10280</v>
      </c>
      <c r="D102" s="21">
        <f>C102*100/B102</f>
        <v>62.34837457544881</v>
      </c>
    </row>
    <row r="103" spans="1:4" ht="11.25">
      <c r="A103" s="25"/>
      <c r="B103" s="23"/>
      <c r="C103" s="23"/>
      <c r="D103" s="26"/>
    </row>
    <row r="104" spans="1:4" ht="11.25">
      <c r="A104" s="25"/>
      <c r="B104" s="23"/>
      <c r="C104" s="23"/>
      <c r="D104" s="26"/>
    </row>
    <row r="105" spans="1:4" ht="11.25">
      <c r="A105" s="25"/>
      <c r="B105" s="23"/>
      <c r="C105" s="23"/>
      <c r="D105" s="26"/>
    </row>
    <row r="106" spans="1:4" ht="11.25">
      <c r="A106" s="25"/>
      <c r="B106" s="23"/>
      <c r="C106" s="23"/>
      <c r="D106" s="26"/>
    </row>
    <row r="107" spans="1:4" ht="11.25">
      <c r="A107" s="25"/>
      <c r="B107" s="23"/>
      <c r="C107" s="23"/>
      <c r="D107" s="26"/>
    </row>
    <row r="108" spans="1:4" ht="11.25">
      <c r="A108" s="25"/>
      <c r="B108" s="23"/>
      <c r="C108" s="23"/>
      <c r="D108" s="26"/>
    </row>
    <row r="109" spans="1:4" ht="11.25">
      <c r="A109" s="25"/>
      <c r="B109" s="23"/>
      <c r="C109" s="23"/>
      <c r="D109" s="26"/>
    </row>
    <row r="110" spans="1:4" ht="11.25">
      <c r="A110" s="25"/>
      <c r="B110" s="23"/>
      <c r="C110" s="23"/>
      <c r="D110" s="26"/>
    </row>
    <row r="111" spans="1:4" ht="11.25">
      <c r="A111" s="25"/>
      <c r="B111" s="23"/>
      <c r="C111" s="23"/>
      <c r="D111" s="26"/>
    </row>
    <row r="112" spans="1:4" ht="11.25">
      <c r="A112" s="25"/>
      <c r="B112" s="23"/>
      <c r="C112" s="23"/>
      <c r="D112" s="26"/>
    </row>
    <row r="113" spans="1:4" ht="11.25">
      <c r="A113" s="25"/>
      <c r="B113" s="23"/>
      <c r="C113" s="23"/>
      <c r="D113" s="26"/>
    </row>
    <row r="114" spans="1:4" ht="11.25">
      <c r="A114" s="25"/>
      <c r="B114" s="23"/>
      <c r="C114" s="23"/>
      <c r="D114" s="26"/>
    </row>
    <row r="115" spans="1:4" ht="11.25">
      <c r="A115" s="25"/>
      <c r="B115" s="23"/>
      <c r="C115" s="23"/>
      <c r="D115" s="26"/>
    </row>
    <row r="116" spans="1:4" ht="11.25">
      <c r="A116" s="25"/>
      <c r="B116" s="23"/>
      <c r="C116" s="23"/>
      <c r="D116" s="26"/>
    </row>
    <row r="117" spans="1:4" ht="11.25">
      <c r="A117" s="25"/>
      <c r="B117" s="23"/>
      <c r="C117" s="23"/>
      <c r="D117" s="26"/>
    </row>
    <row r="118" spans="1:4" ht="11.25">
      <c r="A118" s="25"/>
      <c r="B118" s="23"/>
      <c r="C118" s="23"/>
      <c r="D118" s="26"/>
    </row>
    <row r="119" spans="1:4" ht="11.25">
      <c r="A119" s="25"/>
      <c r="B119" s="23"/>
      <c r="C119" s="23"/>
      <c r="D119" s="26"/>
    </row>
    <row r="120" spans="1:4" ht="11.25">
      <c r="A120" s="25"/>
      <c r="B120" s="23"/>
      <c r="C120" s="23"/>
      <c r="D120" s="26"/>
    </row>
    <row r="121" spans="1:4" ht="11.25">
      <c r="A121" s="25"/>
      <c r="B121" s="23"/>
      <c r="C121" s="23"/>
      <c r="D121" s="26"/>
    </row>
    <row r="122" spans="1:4" ht="11.25">
      <c r="A122" s="25"/>
      <c r="B122" s="23"/>
      <c r="C122" s="23"/>
      <c r="D122" s="26"/>
    </row>
    <row r="123" spans="1:4" ht="11.25">
      <c r="A123" s="25"/>
      <c r="B123" s="23"/>
      <c r="C123" s="23"/>
      <c r="D123" s="26"/>
    </row>
    <row r="124" spans="1:4" ht="11.25">
      <c r="A124" s="25"/>
      <c r="B124" s="23"/>
      <c r="C124" s="23"/>
      <c r="D124" s="26"/>
    </row>
    <row r="125" spans="1:4" ht="11.25">
      <c r="A125" s="25"/>
      <c r="B125" s="23"/>
      <c r="C125" s="23"/>
      <c r="D125" s="26"/>
    </row>
    <row r="126" spans="1:4" ht="11.25">
      <c r="A126" s="25"/>
      <c r="B126" s="23"/>
      <c r="C126" s="23"/>
      <c r="D126" s="26"/>
    </row>
    <row r="127" spans="1:4" ht="11.25">
      <c r="A127" s="25"/>
      <c r="B127" s="23"/>
      <c r="C127" s="23"/>
      <c r="D127" s="26"/>
    </row>
    <row r="128" spans="1:4" ht="11.25">
      <c r="A128" s="25"/>
      <c r="B128" s="23"/>
      <c r="C128" s="23"/>
      <c r="D128" s="26"/>
    </row>
    <row r="129" spans="1:4" ht="11.25">
      <c r="A129" s="25"/>
      <c r="B129" s="23"/>
      <c r="C129" s="23"/>
      <c r="D129" s="26"/>
    </row>
    <row r="130" spans="1:4" ht="11.25">
      <c r="A130" s="25"/>
      <c r="B130" s="23"/>
      <c r="C130" s="23"/>
      <c r="D130" s="26"/>
    </row>
    <row r="131" spans="1:4" ht="11.25">
      <c r="A131" s="25"/>
      <c r="B131" s="23"/>
      <c r="C131" s="23"/>
      <c r="D131" s="26"/>
    </row>
    <row r="132" spans="1:4" ht="11.25">
      <c r="A132" s="25"/>
      <c r="B132" s="23"/>
      <c r="C132" s="23"/>
      <c r="D132" s="26"/>
    </row>
    <row r="133" spans="1:4" ht="11.25">
      <c r="A133" s="25"/>
      <c r="B133" s="23"/>
      <c r="C133" s="23"/>
      <c r="D133" s="26"/>
    </row>
    <row r="134" spans="1:4" ht="11.25">
      <c r="A134" s="25"/>
      <c r="B134" s="23"/>
      <c r="C134" s="23"/>
      <c r="D134" s="26"/>
    </row>
    <row r="135" spans="1:4" ht="11.25">
      <c r="A135" s="25"/>
      <c r="B135" s="23"/>
      <c r="C135" s="23"/>
      <c r="D135" s="26"/>
    </row>
    <row r="136" spans="1:4" ht="11.25">
      <c r="A136" s="25"/>
      <c r="B136" s="23"/>
      <c r="C136" s="23"/>
      <c r="D136" s="26"/>
    </row>
    <row r="137" spans="1:4" ht="11.25">
      <c r="A137" s="25"/>
      <c r="B137" s="23"/>
      <c r="C137" s="23"/>
      <c r="D137" s="26"/>
    </row>
    <row r="138" spans="1:4" ht="11.25">
      <c r="A138" s="25"/>
      <c r="B138" s="23"/>
      <c r="C138" s="23"/>
      <c r="D138" s="26"/>
    </row>
    <row r="139" spans="1:4" ht="11.25">
      <c r="A139" s="25"/>
      <c r="B139" s="23"/>
      <c r="C139" s="23"/>
      <c r="D139" s="26"/>
    </row>
    <row r="140" spans="1:4" ht="11.25">
      <c r="A140" s="25"/>
      <c r="B140" s="23"/>
      <c r="C140" s="23"/>
      <c r="D140" s="26"/>
    </row>
    <row r="141" spans="1:4" ht="11.25">
      <c r="A141" s="25"/>
      <c r="B141" s="23"/>
      <c r="C141" s="23"/>
      <c r="D141" s="26"/>
    </row>
    <row r="142" spans="1:4" ht="11.25">
      <c r="A142" s="25"/>
      <c r="B142" s="23"/>
      <c r="C142" s="23"/>
      <c r="D142" s="26"/>
    </row>
    <row r="143" spans="1:4" ht="11.25">
      <c r="A143" s="25"/>
      <c r="B143" s="23"/>
      <c r="C143" s="23"/>
      <c r="D143" s="26"/>
    </row>
    <row r="144" spans="1:4" ht="11.25">
      <c r="A144" s="25"/>
      <c r="B144" s="23"/>
      <c r="C144" s="23"/>
      <c r="D144" s="26"/>
    </row>
    <row r="145" spans="1:4" ht="11.25">
      <c r="A145" s="25"/>
      <c r="B145" s="23"/>
      <c r="C145" s="23"/>
      <c r="D145" s="26"/>
    </row>
    <row r="146" spans="1:4" ht="11.25">
      <c r="A146" s="25"/>
      <c r="B146" s="23"/>
      <c r="C146" s="23"/>
      <c r="D146" s="26"/>
    </row>
    <row r="147" spans="1:4" ht="11.25">
      <c r="A147" s="25"/>
      <c r="B147" s="23"/>
      <c r="C147" s="23"/>
      <c r="D147" s="26"/>
    </row>
    <row r="148" spans="1:4" ht="11.25">
      <c r="A148" s="25"/>
      <c r="B148" s="23"/>
      <c r="C148" s="23"/>
      <c r="D148" s="26"/>
    </row>
    <row r="149" spans="1:4" ht="11.25">
      <c r="A149" s="25"/>
      <c r="B149" s="23"/>
      <c r="C149" s="23"/>
      <c r="D149" s="26"/>
    </row>
    <row r="150" spans="1:4" ht="11.25">
      <c r="A150" s="25"/>
      <c r="B150" s="23"/>
      <c r="C150" s="23"/>
      <c r="D150" s="26"/>
    </row>
    <row r="151" spans="1:4" ht="11.25">
      <c r="A151" s="25"/>
      <c r="B151" s="23"/>
      <c r="C151" s="23"/>
      <c r="D151" s="26"/>
    </row>
    <row r="152" spans="1:4" ht="11.25">
      <c r="A152" s="25"/>
      <c r="B152" s="23"/>
      <c r="C152" s="23"/>
      <c r="D152" s="26"/>
    </row>
    <row r="153" spans="1:4" ht="11.25">
      <c r="A153" s="25"/>
      <c r="B153" s="23"/>
      <c r="C153" s="23"/>
      <c r="D153" s="26"/>
    </row>
    <row r="154" spans="1:4" ht="11.25">
      <c r="A154" s="25"/>
      <c r="B154" s="23"/>
      <c r="C154" s="23"/>
      <c r="D154" s="26"/>
    </row>
    <row r="155" spans="1:4" ht="11.25">
      <c r="A155" s="25"/>
      <c r="B155" s="23"/>
      <c r="C155" s="23"/>
      <c r="D155" s="26"/>
    </row>
    <row r="156" spans="1:4" ht="11.25">
      <c r="A156" s="25"/>
      <c r="B156" s="23"/>
      <c r="C156" s="23"/>
      <c r="D156" s="26"/>
    </row>
    <row r="157" spans="1:4" ht="11.25">
      <c r="A157" s="25"/>
      <c r="B157" s="23"/>
      <c r="C157" s="23"/>
      <c r="D157" s="26"/>
    </row>
    <row r="158" spans="1:4" ht="11.25">
      <c r="A158" s="25"/>
      <c r="B158" s="23"/>
      <c r="C158" s="23"/>
      <c r="D158" s="26"/>
    </row>
    <row r="159" spans="1:4" ht="11.25">
      <c r="A159" s="25"/>
      <c r="B159" s="23"/>
      <c r="C159" s="23"/>
      <c r="D159" s="26"/>
    </row>
    <row r="160" spans="1:4" ht="11.25">
      <c r="A160" s="25"/>
      <c r="B160" s="23"/>
      <c r="C160" s="23"/>
      <c r="D160" s="26"/>
    </row>
    <row r="161" spans="1:4" ht="11.25">
      <c r="A161" s="25"/>
      <c r="B161" s="23"/>
      <c r="C161" s="23"/>
      <c r="D161" s="26"/>
    </row>
    <row r="162" spans="1:4" ht="11.25">
      <c r="A162" s="25"/>
      <c r="B162" s="23"/>
      <c r="C162" s="23"/>
      <c r="D162" s="26"/>
    </row>
    <row r="163" spans="1:4" ht="12.75">
      <c r="A163" s="17"/>
      <c r="B163" s="16"/>
      <c r="C163" s="16"/>
      <c r="D163" s="18"/>
    </row>
    <row r="164" spans="1:4" ht="12.75">
      <c r="A164" s="17"/>
      <c r="B164" s="16"/>
      <c r="C164" s="16"/>
      <c r="D164" s="18"/>
    </row>
    <row r="165" spans="1:4" ht="12.75">
      <c r="A165" s="17"/>
      <c r="B165" s="16"/>
      <c r="C165" s="16"/>
      <c r="D165" s="18"/>
    </row>
    <row r="166" spans="1:4" ht="12.75">
      <c r="A166" s="17"/>
      <c r="B166" s="16"/>
      <c r="C166" s="16"/>
      <c r="D166" s="18"/>
    </row>
    <row r="167" spans="1:4" ht="12.75">
      <c r="A167" s="17"/>
      <c r="B167" s="16"/>
      <c r="C167" s="16"/>
      <c r="D167" s="18"/>
    </row>
    <row r="168" spans="1:4" ht="12.75">
      <c r="A168" s="17"/>
      <c r="B168" s="16"/>
      <c r="C168" s="16"/>
      <c r="D168" s="18"/>
    </row>
    <row r="169" spans="1:4" ht="12.75">
      <c r="A169" s="17"/>
      <c r="B169" s="16"/>
      <c r="C169" s="16"/>
      <c r="D169" s="18"/>
    </row>
    <row r="170" spans="1:4" ht="12.75">
      <c r="A170" s="17"/>
      <c r="B170" s="16"/>
      <c r="C170" s="16"/>
      <c r="D170" s="18"/>
    </row>
    <row r="171" spans="1:4" ht="12.75">
      <c r="A171" s="17"/>
      <c r="B171" s="16"/>
      <c r="C171" s="16"/>
      <c r="D171" s="18"/>
    </row>
    <row r="172" spans="1:4" ht="12.75">
      <c r="A172" s="17"/>
      <c r="B172" s="16"/>
      <c r="C172" s="16"/>
      <c r="D172" s="18"/>
    </row>
    <row r="173" spans="1:4" ht="12.75">
      <c r="A173" s="17"/>
      <c r="B173" s="16"/>
      <c r="C173" s="16"/>
      <c r="D173" s="18"/>
    </row>
    <row r="174" spans="1:4" ht="12.75">
      <c r="A174" s="17"/>
      <c r="B174" s="16"/>
      <c r="C174" s="16"/>
      <c r="D174" s="18"/>
    </row>
    <row r="175" spans="1:4" ht="12.75">
      <c r="A175" s="17"/>
      <c r="B175" s="16"/>
      <c r="C175" s="16"/>
      <c r="D175" s="18"/>
    </row>
    <row r="176" spans="1:4" ht="12.75">
      <c r="A176" s="17"/>
      <c r="B176" s="16"/>
      <c r="C176" s="16"/>
      <c r="D176" s="18"/>
    </row>
    <row r="177" spans="1:4" ht="12.75">
      <c r="A177" s="17"/>
      <c r="B177" s="16"/>
      <c r="C177" s="16"/>
      <c r="D177" s="18"/>
    </row>
    <row r="178" spans="1:4" ht="12.75">
      <c r="A178" s="17"/>
      <c r="B178" s="16"/>
      <c r="C178" s="16"/>
      <c r="D178" s="18"/>
    </row>
    <row r="179" spans="1:4" ht="12.75">
      <c r="A179" s="17"/>
      <c r="B179" s="16"/>
      <c r="C179" s="16"/>
      <c r="D179" s="18"/>
    </row>
    <row r="180" spans="1:4" ht="12.75">
      <c r="A180" s="17"/>
      <c r="B180" s="16"/>
      <c r="C180" s="16"/>
      <c r="D180" s="18"/>
    </row>
    <row r="181" spans="1:4" ht="12.75">
      <c r="A181" s="17"/>
      <c r="B181" s="16"/>
      <c r="C181" s="16"/>
      <c r="D181" s="18"/>
    </row>
    <row r="182" spans="1:4" ht="12.75">
      <c r="A182" s="17"/>
      <c r="B182" s="16"/>
      <c r="C182" s="16"/>
      <c r="D182" s="18"/>
    </row>
    <row r="183" spans="1:4" ht="12.75">
      <c r="A183" s="17"/>
      <c r="B183" s="16"/>
      <c r="C183" s="16"/>
      <c r="D183" s="18"/>
    </row>
    <row r="184" spans="1:4" ht="12.75">
      <c r="A184" s="17"/>
      <c r="B184" s="16"/>
      <c r="C184" s="16"/>
      <c r="D184" s="18"/>
    </row>
    <row r="185" spans="1:4" ht="12.75">
      <c r="A185" s="17"/>
      <c r="B185" s="16"/>
      <c r="C185" s="16"/>
      <c r="D185" s="18"/>
    </row>
    <row r="186" spans="1:4" ht="12.75">
      <c r="A186" s="17"/>
      <c r="B186" s="16"/>
      <c r="C186" s="16"/>
      <c r="D186" s="18"/>
    </row>
    <row r="187" spans="1:4" ht="12.75">
      <c r="A187" s="17"/>
      <c r="B187" s="16"/>
      <c r="C187" s="16"/>
      <c r="D187" s="18"/>
    </row>
    <row r="188" spans="1:4" ht="12.75">
      <c r="A188" s="17"/>
      <c r="B188" s="16"/>
      <c r="C188" s="16"/>
      <c r="D188" s="18"/>
    </row>
    <row r="189" spans="1:4" ht="12.75">
      <c r="A189" s="17"/>
      <c r="B189" s="16"/>
      <c r="C189" s="16"/>
      <c r="D189" s="18"/>
    </row>
    <row r="190" spans="1:4" ht="12.75">
      <c r="A190" s="17"/>
      <c r="B190" s="16"/>
      <c r="C190" s="16"/>
      <c r="D190" s="18"/>
    </row>
    <row r="191" spans="1:4" ht="12.75">
      <c r="A191" s="17"/>
      <c r="B191" s="16"/>
      <c r="C191" s="16"/>
      <c r="D191" s="18"/>
    </row>
    <row r="192" spans="1:4" ht="12.75">
      <c r="A192" s="17"/>
      <c r="B192" s="16"/>
      <c r="C192" s="16"/>
      <c r="D192" s="18"/>
    </row>
    <row r="193" spans="1:4" ht="12.75">
      <c r="A193" s="17"/>
      <c r="B193" s="16"/>
      <c r="C193" s="16"/>
      <c r="D193" s="18"/>
    </row>
    <row r="194" spans="1:4" ht="12.75">
      <c r="A194" s="17"/>
      <c r="B194" s="16"/>
      <c r="C194" s="16"/>
      <c r="D194" s="18"/>
    </row>
    <row r="195" spans="1:4" ht="12.75">
      <c r="A195" s="17"/>
      <c r="B195" s="16"/>
      <c r="C195" s="16"/>
      <c r="D195" s="18"/>
    </row>
    <row r="196" spans="1:4" ht="12.75">
      <c r="A196" s="17"/>
      <c r="B196" s="16"/>
      <c r="C196" s="16"/>
      <c r="D196" s="18"/>
    </row>
    <row r="197" spans="1:4" ht="12.75">
      <c r="A197" s="17"/>
      <c r="B197" s="16"/>
      <c r="C197" s="16"/>
      <c r="D197" s="18"/>
    </row>
    <row r="198" spans="1:4" ht="12.75">
      <c r="A198" s="17"/>
      <c r="B198" s="16"/>
      <c r="C198" s="16"/>
      <c r="D198" s="18"/>
    </row>
    <row r="199" spans="1:4" ht="12.75">
      <c r="A199" s="17"/>
      <c r="B199" s="16"/>
      <c r="C199" s="16"/>
      <c r="D199" s="18"/>
    </row>
    <row r="200" spans="1:4" ht="12.75">
      <c r="A200" s="17"/>
      <c r="B200" s="16"/>
      <c r="C200" s="16"/>
      <c r="D200" s="18"/>
    </row>
    <row r="201" spans="1:4" ht="12.75">
      <c r="A201" s="17"/>
      <c r="B201" s="16"/>
      <c r="C201" s="16"/>
      <c r="D201" s="18"/>
    </row>
    <row r="202" spans="1:4" ht="12.75">
      <c r="A202" s="17"/>
      <c r="B202" s="16"/>
      <c r="C202" s="16"/>
      <c r="D202" s="18"/>
    </row>
    <row r="203" spans="1:4" ht="12.75">
      <c r="A203" s="17"/>
      <c r="B203" s="16"/>
      <c r="C203" s="16"/>
      <c r="D203" s="18"/>
    </row>
    <row r="204" spans="1:4" ht="12.75">
      <c r="A204" s="17"/>
      <c r="B204" s="16"/>
      <c r="C204" s="16"/>
      <c r="D204" s="18"/>
    </row>
  </sheetData>
  <sheetProtection/>
  <mergeCells count="5">
    <mergeCell ref="A6:D6"/>
    <mergeCell ref="A22:D22"/>
    <mergeCell ref="A97:D97"/>
    <mergeCell ref="A2:D2"/>
    <mergeCell ref="B1:D1"/>
  </mergeCells>
  <printOptions/>
  <pageMargins left="0.984251968503937" right="1.1811023622047245" top="0.984251968503937" bottom="0.984251968503937" header="0" footer="0"/>
  <pageSetup fitToHeight="0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hm1</dc:creator>
  <cp:keywords/>
  <dc:description/>
  <cp:lastModifiedBy>Popalova</cp:lastModifiedBy>
  <cp:lastPrinted>2015-10-26T07:32:01Z</cp:lastPrinted>
  <dcterms:created xsi:type="dcterms:W3CDTF">2010-07-12T06:59:51Z</dcterms:created>
  <dcterms:modified xsi:type="dcterms:W3CDTF">2017-10-11T05:34:21Z</dcterms:modified>
  <cp:category/>
  <cp:version/>
  <cp:contentType/>
  <cp:contentStatus/>
</cp:coreProperties>
</file>